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pulupa\Documents\Dra. Estrella\PRESUPUESTOS CORREGIDOS\"/>
    </mc:Choice>
  </mc:AlternateContent>
  <bookViews>
    <workbookView xWindow="0" yWindow="0" windowWidth="20490" windowHeight="7050"/>
  </bookViews>
  <sheets>
    <sheet name="CV SEMILLA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I55" i="1" s="1"/>
  <c r="G55" i="1"/>
  <c r="G54" i="1"/>
  <c r="H53" i="1"/>
  <c r="G53" i="1"/>
  <c r="I53" i="1" s="1"/>
  <c r="G52" i="1"/>
  <c r="H52" i="1" s="1"/>
  <c r="G48" i="1"/>
  <c r="G47" i="1"/>
  <c r="G46" i="1"/>
  <c r="H45" i="1"/>
  <c r="I45" i="1" s="1"/>
  <c r="G45" i="1"/>
  <c r="G44" i="1"/>
  <c r="H43" i="1"/>
  <c r="G43" i="1"/>
  <c r="I43" i="1" s="1"/>
  <c r="G42" i="1"/>
  <c r="H42" i="1" s="1"/>
  <c r="I42" i="1" s="1"/>
  <c r="H41" i="1"/>
  <c r="I41" i="1" s="1"/>
  <c r="G41" i="1"/>
  <c r="G40" i="1"/>
  <c r="G39" i="1"/>
  <c r="G38" i="1"/>
  <c r="H37" i="1"/>
  <c r="I37" i="1" s="1"/>
  <c r="G37" i="1"/>
  <c r="G36" i="1"/>
  <c r="H35" i="1"/>
  <c r="G35" i="1"/>
  <c r="I35" i="1" s="1"/>
  <c r="G34" i="1"/>
  <c r="H34" i="1" s="1"/>
  <c r="I34" i="1" s="1"/>
  <c r="H33" i="1"/>
  <c r="I33" i="1" s="1"/>
  <c r="G33" i="1"/>
  <c r="G32" i="1"/>
  <c r="G31" i="1"/>
  <c r="G30" i="1"/>
  <c r="G26" i="1"/>
  <c r="G27" i="1" s="1"/>
  <c r="H23" i="1"/>
  <c r="G23" i="1"/>
  <c r="I22" i="1"/>
  <c r="I23" i="1" s="1"/>
  <c r="G22" i="1"/>
  <c r="G18" i="1"/>
  <c r="H18" i="1" s="1"/>
  <c r="G17" i="1"/>
  <c r="H17" i="1" s="1"/>
  <c r="I17" i="1" s="1"/>
  <c r="H16" i="1"/>
  <c r="I16" i="1" s="1"/>
  <c r="G16" i="1"/>
  <c r="G15" i="1"/>
  <c r="G19" i="1" s="1"/>
  <c r="G14" i="1"/>
  <c r="G11" i="1"/>
  <c r="H10" i="1"/>
  <c r="I10" i="1" s="1"/>
  <c r="I11" i="1" s="1"/>
  <c r="G10" i="1"/>
  <c r="I52" i="1" l="1"/>
  <c r="I39" i="1"/>
  <c r="I47" i="1"/>
  <c r="I48" i="1"/>
  <c r="I40" i="1"/>
  <c r="I46" i="1"/>
  <c r="H32" i="1"/>
  <c r="I32" i="1" s="1"/>
  <c r="H40" i="1"/>
  <c r="H48" i="1"/>
  <c r="H15" i="1"/>
  <c r="G56" i="1"/>
  <c r="G57" i="1" s="1"/>
  <c r="H11" i="1"/>
  <c r="I18" i="1"/>
  <c r="H30" i="1"/>
  <c r="H38" i="1"/>
  <c r="I38" i="1" s="1"/>
  <c r="H46" i="1"/>
  <c r="G49" i="1"/>
  <c r="I15" i="1"/>
  <c r="H36" i="1"/>
  <c r="I36" i="1" s="1"/>
  <c r="H44" i="1"/>
  <c r="I44" i="1" s="1"/>
  <c r="H54" i="1"/>
  <c r="H56" i="1" s="1"/>
  <c r="I26" i="1"/>
  <c r="I27" i="1" s="1"/>
  <c r="H31" i="1"/>
  <c r="I31" i="1" s="1"/>
  <c r="H39" i="1"/>
  <c r="H47" i="1"/>
  <c r="H26" i="1"/>
  <c r="H27" i="1" s="1"/>
  <c r="H14" i="1"/>
  <c r="H19" i="1" s="1"/>
  <c r="H49" i="1" l="1"/>
  <c r="H57" i="1" s="1"/>
  <c r="I54" i="1"/>
  <c r="I56" i="1" s="1"/>
  <c r="I57" i="1" s="1"/>
  <c r="I14" i="1"/>
  <c r="I19" i="1" s="1"/>
  <c r="I30" i="1"/>
  <c r="I49" i="1" s="1"/>
</calcChain>
</file>

<file path=xl/sharedStrings.xml><?xml version="1.0" encoding="utf-8"?>
<sst xmlns="http://schemas.openxmlformats.org/spreadsheetml/2006/main" count="169" uniqueCount="66">
  <si>
    <t>UNIVERSIDAD CENTRAL DEL ECUADOR</t>
  </si>
  <si>
    <t>VICERRECTORADO DE INVESTIGACIÓN, DOCTORADOS E INNOVACIÓN</t>
  </si>
  <si>
    <t>DIRECCION DE INVESTIGACIÓN  -  COMISIÓN DE INVESTIGACIÓN FORMATIVA</t>
  </si>
  <si>
    <t>PROTOCOLO INVESTIGACIÓN SEMILLA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</si>
  <si>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</si>
  <si>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PROYECTO:</t>
  </si>
  <si>
    <t>CÓDIGO:</t>
  </si>
  <si>
    <t>530212 EXAMENES DE LABORATORIO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</si>
  <si>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</si>
  <si>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</si>
  <si>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</si>
  <si>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</si>
  <si>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</si>
  <si>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</si>
  <si>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</si>
  <si>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</si>
  <si>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530212 TOTAL EXAMENES DE LABORATORIO</t>
  </si>
  <si>
    <t>TOTAL PRESUESTO PROYECTO SEMILLA</t>
  </si>
  <si>
    <t>530804 MATERIAL DE OFICINA</t>
  </si>
  <si>
    <t>530804 TOTAL MATERIAL DE OFICINA</t>
  </si>
  <si>
    <t>530829  INSUMOS MATERIALES  PARA INVESTIGACION</t>
  </si>
  <si>
    <t>530829 TOTAL  INSUMOS MATERIALES  PARA INVESTIGACION</t>
  </si>
  <si>
    <t>U</t>
  </si>
  <si>
    <t>530802 VESTUARIO, LENCERIA Y PRENDAS DE PROTECCION</t>
  </si>
  <si>
    <t>530802 TOTAL VESTUARIO, LENCERIA Y PRENDAS DE PROTECCION</t>
  </si>
  <si>
    <t>530809 MEDICINAS Y PRODUCTOS FARMACEUTICOS</t>
  </si>
  <si>
    <t>530809 TOTAL MEDICINAS Y PRODUCTOS FARMACEUTICOS</t>
  </si>
  <si>
    <t>HERRAMIENTAS APROPIADAS PARA LABRANZA DE SUELOS EN PEQUEÑAS PARCELAS DE CULTIVOS EN EL CADET</t>
  </si>
  <si>
    <t>Ciencias Agrícolas PEREZ DE CORCHO JORGE SIMON</t>
  </si>
  <si>
    <t>Análisis de suelos</t>
  </si>
  <si>
    <t>Careta para soldar Tri-405-CP</t>
  </si>
  <si>
    <t>Mangas de cuero split p/soldador</t>
  </si>
  <si>
    <t>Guantes de cuero térmico beige L</t>
  </si>
  <si>
    <t>Delantal de cuero p/soldadura y esmeril</t>
  </si>
  <si>
    <t>kg</t>
  </si>
  <si>
    <t>840104 MAQUINARIA Y EQUIPO  (COSTO MAYOR 100 USD POR UNIDAD)</t>
  </si>
  <si>
    <t>840104 TOTAL MAQUINARIA Y EQUIPO</t>
  </si>
  <si>
    <t>Código</t>
  </si>
  <si>
    <t>cif4-cv-fcag-4</t>
  </si>
  <si>
    <t>RESMA DE PAPEL BOND A4 DE 75 GR</t>
  </si>
  <si>
    <t>unidad</t>
  </si>
  <si>
    <t>Electrodos 6011 1/8" 3,25mm c/kg reta</t>
  </si>
  <si>
    <t xml:space="preserve">Arco p/Sierra Ajustable 12" </t>
  </si>
  <si>
    <t>Sierra p/Arco 12"X24DPP</t>
  </si>
  <si>
    <t xml:space="preserve">Escuadra Básica 10" </t>
  </si>
  <si>
    <t xml:space="preserve">Combo c/Mango 3LB </t>
  </si>
  <si>
    <t xml:space="preserve">Entenalla 6" Fija </t>
  </si>
  <si>
    <t xml:space="preserve">Jgo. 82PZ Herramienta Multiuso </t>
  </si>
  <si>
    <t xml:space="preserve">Flexómetro 5MT Amarillo </t>
  </si>
  <si>
    <t xml:space="preserve">Playo de Presión 12" </t>
  </si>
  <si>
    <t xml:space="preserve">Platina 75mm x 12mm x 6mtrs - </t>
  </si>
  <si>
    <t xml:space="preserve">Platina 50mm x 12mm x 6mtrs - </t>
  </si>
  <si>
    <t xml:space="preserve">Barra Redonda Lisa 22 mm x 6mtrs - </t>
  </si>
  <si>
    <t xml:space="preserve">Barra Redonda Lisa 18 mm x 6mtrs - </t>
  </si>
  <si>
    <t xml:space="preserve">Perfil C 60 x 30 x 2.0 </t>
  </si>
  <si>
    <t xml:space="preserve">Perfil C 80 x 40 x 2.0 </t>
  </si>
  <si>
    <t xml:space="preserve">Perfil C 100 x 50 x 2.0 </t>
  </si>
  <si>
    <t xml:space="preserve">Tubo redondo 1 1/2'' x 1.5mm - </t>
  </si>
  <si>
    <t xml:space="preserve">Tubo cuadrado 1 1/2'' x 1.5mm - </t>
  </si>
  <si>
    <t xml:space="preserve">Varilla Cuadrada 18 mm - </t>
  </si>
  <si>
    <t>Taladro 1/2" PVVR 700W Industrial</t>
  </si>
  <si>
    <t>Taladro pedestal 5/8"*13" 3/4HP</t>
  </si>
  <si>
    <t xml:space="preserve">BOTIN DE CUERO GRASO-CAUCHO NITRILO O POLIURETANO Número 42 1/2 </t>
  </si>
  <si>
    <t>Botiquín primeros auxilios (MASCARILLAS DESCARTABLES, AGUA OXIGENADA, ALCOHOL 96° ALGODÓN, GASAS ESTÉRILES, APÓSITOS-GASAS RELLENAS DE ALGODÓN,- VENDAS DE DIFERENTES TAMAÑOS, CURITAS, ESPARADRAPO, ALGUNOS MEDICAMENTOS ANALGÉSICOS, COMO PARACETAMOL O IBUPROFENO)</t>
  </si>
  <si>
    <t>Soldadora 195A 110-220V</t>
  </si>
  <si>
    <t>Tronzadora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</si>
</sst>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2" fontId="8" fillId="0" borderId="17" xfId="0" applyNumberFormat="1" applyFont="1" applyBorder="1" applyAlignment="1" applyProtection="1">
      <alignment horizontal="right" vertical="center" wrapText="1"/>
      <protection locked="0"/>
    </xf>
    <xf numFmtId="2" fontId="8" fillId="0" borderId="18" xfId="0" applyNumberFormat="1" applyFont="1" applyBorder="1" applyAlignment="1" applyProtection="1">
      <alignment horizontal="right" vertical="center" wrapText="1"/>
    </xf>
    <xf numFmtId="2" fontId="6" fillId="4" borderId="18" xfId="0" applyNumberFormat="1" applyFont="1" applyFill="1" applyBorder="1" applyAlignment="1" applyProtection="1">
      <alignment horizontal="right" vertical="center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4" fontId="6" fillId="4" borderId="18" xfId="0" applyNumberFormat="1" applyFont="1" applyFill="1" applyBorder="1" applyAlignment="1" applyProtection="1">
      <alignment horizontal="right" vertical="center"/>
    </xf>
    <xf numFmtId="0" fontId="12" fillId="0" borderId="17" xfId="0" applyFont="1" applyBorder="1" applyAlignment="1" applyProtection="1">
      <alignment horizontal="left" vertical="center"/>
      <protection locked="0"/>
    </xf>
    <xf numFmtId="4" fontId="9" fillId="5" borderId="12" xfId="0" applyNumberFormat="1" applyFont="1" applyFill="1" applyBorder="1" applyAlignment="1">
      <alignment horizontal="right" vertical="center"/>
    </xf>
    <xf numFmtId="4" fontId="10" fillId="5" borderId="12" xfId="0" applyNumberFormat="1" applyFont="1" applyFill="1" applyBorder="1" applyAlignment="1" applyProtection="1">
      <alignment horizontal="right" vertical="center" wrapText="1"/>
    </xf>
    <xf numFmtId="4" fontId="10" fillId="5" borderId="22" xfId="0" applyNumberFormat="1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3" name="Imagen 2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60379783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4" name="Imagen 3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57636583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5" name="Imagen 4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57636583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Normal="100" workbookViewId="0">
      <selection sqref="A1:I1"/>
    </sheetView>
  </sheetViews>
  <sheetFormatPr baseColWidth="10" defaultRowHeight="15" x14ac:dyDescent="0.25"/>
  <cols>
    <col min="2" max="2" width="13.375" customWidth="1"/>
    <col min="3" max="3" width="39.625" customWidth="1"/>
    <col min="7" max="7" width="14" customWidth="1"/>
    <col min="9" max="9" width="13.375" customWidth="1"/>
  </cols>
  <sheetData>
    <row r="1" spans="1:9" ht="18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6"/>
    </row>
    <row r="2" spans="1:9" ht="18.75" customHeight="1" x14ac:dyDescent="0.3">
      <c r="A2" s="38" t="s">
        <v>1</v>
      </c>
      <c r="B2" s="39"/>
      <c r="C2" s="39"/>
      <c r="D2" s="39"/>
      <c r="E2" s="39"/>
      <c r="F2" s="39"/>
      <c r="G2" s="39"/>
      <c r="H2" s="39"/>
      <c r="I2" s="40"/>
    </row>
    <row r="3" spans="1:9" ht="18.75" customHeight="1" x14ac:dyDescent="0.3">
      <c r="A3" s="38" t="s">
        <v>2</v>
      </c>
      <c r="B3" s="39"/>
      <c r="C3" s="39"/>
      <c r="D3" s="39"/>
      <c r="E3" s="39"/>
      <c r="F3" s="39"/>
      <c r="G3" s="39"/>
      <c r="H3" s="39"/>
      <c r="I3" s="40"/>
    </row>
    <row r="4" spans="1:9" ht="18.75" customHeight="1" x14ac:dyDescent="0.3">
      <c r="A4" s="38" t="s">
        <v>3</v>
      </c>
      <c r="B4" s="39"/>
      <c r="C4" s="39"/>
      <c r="D4" s="39"/>
      <c r="E4" s="39"/>
      <c r="F4" s="39"/>
      <c r="G4" s="39"/>
      <c r="H4" s="39"/>
      <c r="I4" s="40"/>
    </row>
    <row r="5" spans="1:9" ht="18.75" customHeight="1" thickBot="1" x14ac:dyDescent="0.3">
      <c r="A5" s="35" t="s">
        <v>4</v>
      </c>
      <c r="B5" s="36"/>
      <c r="C5" s="36"/>
      <c r="D5" s="36"/>
      <c r="E5" s="36"/>
      <c r="F5" s="36"/>
      <c r="G5" s="36"/>
      <c r="H5" s="36"/>
      <c r="I5" s="37"/>
    </row>
    <row r="6" spans="1:9" ht="15.75" customHeight="1" thickBot="1" x14ac:dyDescent="0.3">
      <c r="A6" s="18" t="s">
        <v>5</v>
      </c>
      <c r="B6" s="19"/>
      <c r="C6" s="27" t="s">
        <v>27</v>
      </c>
      <c r="D6" s="27"/>
      <c r="E6" s="27"/>
      <c r="F6" s="27"/>
      <c r="G6" s="27"/>
      <c r="H6" s="27"/>
      <c r="I6" s="28"/>
    </row>
    <row r="7" spans="1:9" ht="30.75" thickBot="1" x14ac:dyDescent="0.3">
      <c r="A7" s="18" t="s">
        <v>6</v>
      </c>
      <c r="B7" s="19"/>
      <c r="C7" s="19" t="s">
        <v>28</v>
      </c>
      <c r="D7" s="19"/>
      <c r="E7" s="19"/>
      <c r="F7" s="19"/>
      <c r="G7" s="19"/>
      <c r="H7" s="19"/>
      <c r="I7" s="20"/>
    </row>
    <row r="8" spans="1:9" ht="18.75" customHeight="1" thickBot="1" x14ac:dyDescent="0.3">
      <c r="A8" s="29" t="s">
        <v>7</v>
      </c>
      <c r="B8" s="30"/>
      <c r="C8" s="30"/>
      <c r="D8" s="30"/>
      <c r="E8" s="30"/>
      <c r="F8" s="30"/>
      <c r="G8" s="30"/>
      <c r="H8" s="30"/>
      <c r="I8" s="31"/>
    </row>
    <row r="9" spans="1:9" s="12" customFormat="1" ht="18" customHeight="1" x14ac:dyDescent="0.2">
      <c r="A9" s="1" t="s">
        <v>8</v>
      </c>
      <c r="B9" s="1" t="s">
        <v>37</v>
      </c>
      <c r="C9" s="2" t="s">
        <v>9</v>
      </c>
      <c r="D9" s="3" t="s">
        <v>10</v>
      </c>
      <c r="E9" s="3" t="s">
        <v>11</v>
      </c>
      <c r="F9" s="3" t="s">
        <v>12</v>
      </c>
      <c r="G9" s="4" t="s">
        <v>13</v>
      </c>
      <c r="H9" s="4" t="s">
        <v>14</v>
      </c>
      <c r="I9" s="4" t="s">
        <v>15</v>
      </c>
    </row>
    <row r="10" spans="1:9" s="12" customFormat="1" x14ac:dyDescent="0.2">
      <c r="A10" s="5">
        <v>530212</v>
      </c>
      <c r="B10" s="5" t="s">
        <v>38</v>
      </c>
      <c r="C10" s="6" t="s">
        <v>29</v>
      </c>
      <c r="D10" s="7" t="s">
        <v>22</v>
      </c>
      <c r="E10" s="7">
        <v>100</v>
      </c>
      <c r="F10" s="8">
        <v>5</v>
      </c>
      <c r="G10" s="9">
        <f>+E10*F10</f>
        <v>500</v>
      </c>
      <c r="H10" s="9">
        <f>+G10*0.12</f>
        <v>60</v>
      </c>
      <c r="I10" s="9">
        <f>+G10+H10</f>
        <v>560</v>
      </c>
    </row>
    <row r="11" spans="1:9" s="12" customFormat="1" ht="16.5" thickBot="1" x14ac:dyDescent="0.25">
      <c r="A11" s="21" t="s">
        <v>16</v>
      </c>
      <c r="B11" s="22"/>
      <c r="C11" s="22"/>
      <c r="D11" s="22"/>
      <c r="E11" s="22"/>
      <c r="F11" s="23"/>
      <c r="G11" s="10">
        <f>SUM(G10:G10)</f>
        <v>500</v>
      </c>
      <c r="H11" s="10">
        <f>SUM(H10:H10)</f>
        <v>60</v>
      </c>
      <c r="I11" s="10">
        <f>SUM(I10:I10)</f>
        <v>560</v>
      </c>
    </row>
    <row r="12" spans="1:9" s="12" customFormat="1" ht="18.75" thickBot="1" x14ac:dyDescent="0.25">
      <c r="A12" s="32" t="s">
        <v>23</v>
      </c>
      <c r="B12" s="33"/>
      <c r="C12" s="33"/>
      <c r="D12" s="33"/>
      <c r="E12" s="33"/>
      <c r="F12" s="33"/>
      <c r="G12" s="33"/>
      <c r="H12" s="33"/>
      <c r="I12" s="34"/>
    </row>
    <row r="13" spans="1:9" ht="18.75" customHeight="1" x14ac:dyDescent="0.25">
      <c r="A13" s="1" t="s">
        <v>8</v>
      </c>
      <c r="B13" s="1" t="s">
        <v>37</v>
      </c>
      <c r="C13" s="2" t="s">
        <v>9</v>
      </c>
      <c r="D13" s="3" t="s">
        <v>10</v>
      </c>
      <c r="E13" s="3" t="s">
        <v>11</v>
      </c>
      <c r="F13" s="3" t="s">
        <v>12</v>
      </c>
      <c r="G13" s="4" t="s">
        <v>13</v>
      </c>
      <c r="H13" s="4" t="s">
        <v>14</v>
      </c>
      <c r="I13" s="4" t="s">
        <v>15</v>
      </c>
    </row>
    <row r="14" spans="1:9" x14ac:dyDescent="0.25">
      <c r="A14" s="5">
        <v>530802</v>
      </c>
      <c r="B14" s="5" t="s">
        <v>38</v>
      </c>
      <c r="C14" s="6" t="s">
        <v>30</v>
      </c>
      <c r="D14" s="7" t="s">
        <v>22</v>
      </c>
      <c r="E14" s="7">
        <v>1</v>
      </c>
      <c r="F14" s="8">
        <v>11.57</v>
      </c>
      <c r="G14" s="9">
        <f>+E14*F14</f>
        <v>11.57</v>
      </c>
      <c r="H14" s="9">
        <f>+G14*0.12</f>
        <v>1.3884000000000001</v>
      </c>
      <c r="I14" s="9">
        <f>+G14+H14</f>
        <v>12.958400000000001</v>
      </c>
    </row>
    <row r="15" spans="1:9" ht="30" x14ac:dyDescent="0.25">
      <c r="A15" s="5">
        <v>530802</v>
      </c>
      <c r="B15" s="5" t="s">
        <v>38</v>
      </c>
      <c r="C15" s="44" t="s">
        <v>62</v>
      </c>
      <c r="D15" s="7" t="s">
        <v>22</v>
      </c>
      <c r="E15" s="7">
        <v>1</v>
      </c>
      <c r="F15" s="8">
        <v>62.73</v>
      </c>
      <c r="G15" s="9">
        <f>+E15*F15</f>
        <v>62.73</v>
      </c>
      <c r="H15" s="9">
        <f>+G15*0.12</f>
        <v>7.5275999999999996</v>
      </c>
      <c r="I15" s="9">
        <f>+G15+H15</f>
        <v>70.257599999999996</v>
      </c>
    </row>
    <row r="16" spans="1:9" x14ac:dyDescent="0.25">
      <c r="A16" s="5">
        <v>530802</v>
      </c>
      <c r="B16" s="5" t="s">
        <v>38</v>
      </c>
      <c r="C16" s="6" t="s">
        <v>31</v>
      </c>
      <c r="D16" s="7" t="s">
        <v>22</v>
      </c>
      <c r="E16" s="7">
        <v>2</v>
      </c>
      <c r="F16" s="8">
        <v>7.76</v>
      </c>
      <c r="G16" s="9">
        <f>+E16*F16</f>
        <v>15.52</v>
      </c>
      <c r="H16" s="9">
        <f>+G16*0.12</f>
        <v>1.8623999999999998</v>
      </c>
      <c r="I16" s="9">
        <f>+G16+H16</f>
        <v>17.382400000000001</v>
      </c>
    </row>
    <row r="17" spans="1:9" x14ac:dyDescent="0.25">
      <c r="A17" s="5">
        <v>530802</v>
      </c>
      <c r="B17" s="5" t="s">
        <v>38</v>
      </c>
      <c r="C17" s="6" t="s">
        <v>32</v>
      </c>
      <c r="D17" s="7" t="s">
        <v>22</v>
      </c>
      <c r="E17" s="7">
        <v>2</v>
      </c>
      <c r="F17" s="8">
        <v>11.52</v>
      </c>
      <c r="G17" s="9">
        <f>+E17*F17</f>
        <v>23.04</v>
      </c>
      <c r="H17" s="9">
        <f>+G17*0.12</f>
        <v>2.7647999999999997</v>
      </c>
      <c r="I17" s="9">
        <f>+G17+H17</f>
        <v>25.8048</v>
      </c>
    </row>
    <row r="18" spans="1:9" x14ac:dyDescent="0.25">
      <c r="A18" s="5">
        <v>530802</v>
      </c>
      <c r="B18" s="5" t="s">
        <v>38</v>
      </c>
      <c r="C18" s="6" t="s">
        <v>33</v>
      </c>
      <c r="D18" s="7" t="s">
        <v>22</v>
      </c>
      <c r="E18" s="7">
        <v>2</v>
      </c>
      <c r="F18" s="8">
        <v>15</v>
      </c>
      <c r="G18" s="9">
        <f>+E18*F18</f>
        <v>30</v>
      </c>
      <c r="H18" s="9">
        <f>+G18*0.12</f>
        <v>3.5999999999999996</v>
      </c>
      <c r="I18" s="9">
        <f>+G18+H18</f>
        <v>33.6</v>
      </c>
    </row>
    <row r="19" spans="1:9" ht="16.5" thickBot="1" x14ac:dyDescent="0.3">
      <c r="A19" s="21" t="s">
        <v>24</v>
      </c>
      <c r="B19" s="22"/>
      <c r="C19" s="22"/>
      <c r="D19" s="22"/>
      <c r="E19" s="22"/>
      <c r="F19" s="23"/>
      <c r="G19" s="10">
        <f>SUM(G14:G18)</f>
        <v>142.85999999999999</v>
      </c>
      <c r="H19" s="10">
        <f>SUM(H14:H18)</f>
        <v>17.1432</v>
      </c>
      <c r="I19" s="10">
        <f>SUM(I14:I18)</f>
        <v>160.00319999999999</v>
      </c>
    </row>
    <row r="20" spans="1:9" ht="18.75" thickBot="1" x14ac:dyDescent="0.3">
      <c r="A20" s="32" t="s">
        <v>18</v>
      </c>
      <c r="B20" s="33"/>
      <c r="C20" s="33"/>
      <c r="D20" s="33"/>
      <c r="E20" s="33"/>
      <c r="F20" s="33"/>
      <c r="G20" s="33"/>
      <c r="H20" s="33"/>
      <c r="I20" s="34"/>
    </row>
    <row r="21" spans="1:9" ht="15.75" x14ac:dyDescent="0.25">
      <c r="A21" s="1" t="s">
        <v>8</v>
      </c>
      <c r="B21" s="1" t="s">
        <v>37</v>
      </c>
      <c r="C21" s="2" t="s">
        <v>9</v>
      </c>
      <c r="D21" s="3" t="s">
        <v>10</v>
      </c>
      <c r="E21" s="3" t="s">
        <v>11</v>
      </c>
      <c r="F21" s="3" t="s">
        <v>12</v>
      </c>
      <c r="G21" s="4" t="s">
        <v>13</v>
      </c>
      <c r="H21" s="4" t="s">
        <v>14</v>
      </c>
      <c r="I21" s="4" t="s">
        <v>15</v>
      </c>
    </row>
    <row r="22" spans="1:9" x14ac:dyDescent="0.25">
      <c r="A22" s="5">
        <v>530804</v>
      </c>
      <c r="B22" s="5" t="s">
        <v>38</v>
      </c>
      <c r="C22" s="14" t="s">
        <v>39</v>
      </c>
      <c r="D22" s="7" t="s">
        <v>40</v>
      </c>
      <c r="E22" s="7">
        <v>5</v>
      </c>
      <c r="F22" s="8">
        <v>3.5</v>
      </c>
      <c r="G22" s="9">
        <f>+E22*F22</f>
        <v>17.5</v>
      </c>
      <c r="H22" s="9"/>
      <c r="I22" s="9">
        <f>+G22+H22</f>
        <v>17.5</v>
      </c>
    </row>
    <row r="23" spans="1:9" ht="16.5" thickBot="1" x14ac:dyDescent="0.3">
      <c r="A23" s="21" t="s">
        <v>19</v>
      </c>
      <c r="B23" s="22"/>
      <c r="C23" s="22"/>
      <c r="D23" s="22"/>
      <c r="E23" s="22"/>
      <c r="F23" s="23"/>
      <c r="G23" s="10">
        <f>SUM(G22:G22)</f>
        <v>17.5</v>
      </c>
      <c r="H23" s="10">
        <f>SUM(H22:H22)</f>
        <v>0</v>
      </c>
      <c r="I23" s="10">
        <f>SUM(I22:I22)</f>
        <v>17.5</v>
      </c>
    </row>
    <row r="24" spans="1:9" ht="18.75" thickBot="1" x14ac:dyDescent="0.3">
      <c r="A24" s="32" t="s">
        <v>25</v>
      </c>
      <c r="B24" s="33"/>
      <c r="C24" s="33"/>
      <c r="D24" s="33"/>
      <c r="E24" s="33"/>
      <c r="F24" s="33"/>
      <c r="G24" s="33"/>
      <c r="H24" s="33"/>
      <c r="I24" s="34"/>
    </row>
    <row r="25" spans="1:9" ht="15.75" x14ac:dyDescent="0.25">
      <c r="A25" s="1" t="s">
        <v>8</v>
      </c>
      <c r="B25" s="1" t="s">
        <v>37</v>
      </c>
      <c r="C25" s="2" t="s">
        <v>9</v>
      </c>
      <c r="D25" s="3" t="s">
        <v>10</v>
      </c>
      <c r="E25" s="3" t="s">
        <v>11</v>
      </c>
      <c r="F25" s="3" t="s">
        <v>12</v>
      </c>
      <c r="G25" s="4" t="s">
        <v>13</v>
      </c>
      <c r="H25" s="4" t="s">
        <v>14</v>
      </c>
      <c r="I25" s="4" t="s">
        <v>15</v>
      </c>
    </row>
    <row r="26" spans="1:9" x14ac:dyDescent="0.25">
      <c r="A26" s="5">
        <v>530809</v>
      </c>
      <c r="B26" s="5" t="s">
        <v>38</v>
      </c>
      <c r="C26" s="6" t="s">
        <v>63</v>
      </c>
      <c r="D26" s="7" t="s">
        <v>22</v>
      </c>
      <c r="E26" s="7">
        <v>1</v>
      </c>
      <c r="F26" s="8">
        <v>80</v>
      </c>
      <c r="G26" s="9">
        <f>+E26*F26</f>
        <v>80</v>
      </c>
      <c r="H26" s="9">
        <f>+G26*0.12</f>
        <v>9.6</v>
      </c>
      <c r="I26" s="9">
        <f>+G26+H26</f>
        <v>89.6</v>
      </c>
    </row>
    <row r="27" spans="1:9" ht="16.5" thickBot="1" x14ac:dyDescent="0.3">
      <c r="A27" s="21" t="s">
        <v>26</v>
      </c>
      <c r="B27" s="22"/>
      <c r="C27" s="22"/>
      <c r="D27" s="22"/>
      <c r="E27" s="22"/>
      <c r="F27" s="23"/>
      <c r="G27" s="10">
        <f>SUM(G26:G26)</f>
        <v>80</v>
      </c>
      <c r="H27" s="10">
        <f>SUM(H26:H26)</f>
        <v>9.6</v>
      </c>
      <c r="I27" s="10">
        <f>SUM(I26:I26)</f>
        <v>89.6</v>
      </c>
    </row>
    <row r="28" spans="1:9" ht="18.75" customHeight="1" thickBot="1" x14ac:dyDescent="0.3">
      <c r="A28" s="29" t="s">
        <v>20</v>
      </c>
      <c r="B28" s="30"/>
      <c r="C28" s="30"/>
      <c r="D28" s="30"/>
      <c r="E28" s="30"/>
      <c r="F28" s="30"/>
      <c r="G28" s="30"/>
      <c r="H28" s="30"/>
      <c r="I28" s="31"/>
    </row>
    <row r="29" spans="1:9" ht="15.75" x14ac:dyDescent="0.25">
      <c r="A29" s="1" t="s">
        <v>8</v>
      </c>
      <c r="B29" s="1" t="s">
        <v>37</v>
      </c>
      <c r="C29" s="2" t="s">
        <v>9</v>
      </c>
      <c r="D29" s="3" t="s">
        <v>10</v>
      </c>
      <c r="E29" s="3" t="s">
        <v>11</v>
      </c>
      <c r="F29" s="3" t="s">
        <v>12</v>
      </c>
      <c r="G29" s="4" t="s">
        <v>13</v>
      </c>
      <c r="H29" s="4" t="s">
        <v>14</v>
      </c>
      <c r="I29" s="4" t="s">
        <v>15</v>
      </c>
    </row>
    <row r="30" spans="1:9" x14ac:dyDescent="0.25">
      <c r="A30" s="5">
        <v>530829</v>
      </c>
      <c r="B30" s="5" t="s">
        <v>38</v>
      </c>
      <c r="C30" s="6" t="s">
        <v>41</v>
      </c>
      <c r="D30" s="7" t="s">
        <v>34</v>
      </c>
      <c r="E30" s="7">
        <v>15</v>
      </c>
      <c r="F30" s="8">
        <v>3.91</v>
      </c>
      <c r="G30" s="9">
        <f t="shared" ref="G30:G48" si="0">+E30*F30</f>
        <v>58.650000000000006</v>
      </c>
      <c r="H30" s="9">
        <f t="shared" ref="H30:H48" si="1">+G30*0.12</f>
        <v>7.0380000000000003</v>
      </c>
      <c r="I30" s="9">
        <f t="shared" ref="I30:I48" si="2">+G30+H30</f>
        <v>65.688000000000002</v>
      </c>
    </row>
    <row r="31" spans="1:9" x14ac:dyDescent="0.25">
      <c r="A31" s="5">
        <v>530829</v>
      </c>
      <c r="B31" s="5" t="s">
        <v>38</v>
      </c>
      <c r="C31" s="6" t="s">
        <v>42</v>
      </c>
      <c r="D31" s="7" t="s">
        <v>22</v>
      </c>
      <c r="E31" s="7">
        <v>1</v>
      </c>
      <c r="F31" s="8">
        <v>7.44</v>
      </c>
      <c r="G31" s="9">
        <f t="shared" si="0"/>
        <v>7.44</v>
      </c>
      <c r="H31" s="9">
        <f t="shared" si="1"/>
        <v>0.89280000000000004</v>
      </c>
      <c r="I31" s="9">
        <f t="shared" si="2"/>
        <v>8.3328000000000007</v>
      </c>
    </row>
    <row r="32" spans="1:9" x14ac:dyDescent="0.25">
      <c r="A32" s="5">
        <v>530829</v>
      </c>
      <c r="B32" s="5" t="s">
        <v>38</v>
      </c>
      <c r="C32" s="6" t="s">
        <v>43</v>
      </c>
      <c r="D32" s="7" t="s">
        <v>22</v>
      </c>
      <c r="E32" s="7">
        <v>5</v>
      </c>
      <c r="F32" s="8">
        <v>1.52</v>
      </c>
      <c r="G32" s="9">
        <f t="shared" si="0"/>
        <v>7.6</v>
      </c>
      <c r="H32" s="9">
        <f t="shared" si="1"/>
        <v>0.91199999999999992</v>
      </c>
      <c r="I32" s="9">
        <f t="shared" si="2"/>
        <v>8.5120000000000005</v>
      </c>
    </row>
    <row r="33" spans="1:9" x14ac:dyDescent="0.25">
      <c r="A33" s="5">
        <v>530829</v>
      </c>
      <c r="B33" s="5" t="s">
        <v>38</v>
      </c>
      <c r="C33" s="6" t="s">
        <v>44</v>
      </c>
      <c r="D33" s="7" t="s">
        <v>22</v>
      </c>
      <c r="E33" s="7">
        <v>1</v>
      </c>
      <c r="F33" s="8">
        <v>5.85</v>
      </c>
      <c r="G33" s="9">
        <f t="shared" si="0"/>
        <v>5.85</v>
      </c>
      <c r="H33" s="9">
        <f t="shared" si="1"/>
        <v>0.70199999999999996</v>
      </c>
      <c r="I33" s="9">
        <f t="shared" si="2"/>
        <v>6.5519999999999996</v>
      </c>
    </row>
    <row r="34" spans="1:9" ht="18.75" customHeight="1" x14ac:dyDescent="0.25">
      <c r="A34" s="5">
        <v>530829</v>
      </c>
      <c r="B34" s="5" t="s">
        <v>38</v>
      </c>
      <c r="C34" s="6" t="s">
        <v>45</v>
      </c>
      <c r="D34" s="7" t="s">
        <v>22</v>
      </c>
      <c r="E34" s="7">
        <v>1</v>
      </c>
      <c r="F34" s="8">
        <v>9.11</v>
      </c>
      <c r="G34" s="9">
        <f t="shared" si="0"/>
        <v>9.11</v>
      </c>
      <c r="H34" s="9">
        <f t="shared" si="1"/>
        <v>1.0931999999999999</v>
      </c>
      <c r="I34" s="9">
        <f t="shared" si="2"/>
        <v>10.203199999999999</v>
      </c>
    </row>
    <row r="35" spans="1:9" x14ac:dyDescent="0.25">
      <c r="A35" s="5">
        <v>530829</v>
      </c>
      <c r="B35" s="5" t="s">
        <v>38</v>
      </c>
      <c r="C35" s="6" t="s">
        <v>46</v>
      </c>
      <c r="D35" s="7" t="s">
        <v>22</v>
      </c>
      <c r="E35" s="7">
        <v>1</v>
      </c>
      <c r="F35" s="8">
        <v>83</v>
      </c>
      <c r="G35" s="9">
        <f t="shared" si="0"/>
        <v>83</v>
      </c>
      <c r="H35" s="9">
        <f t="shared" si="1"/>
        <v>9.9599999999999991</v>
      </c>
      <c r="I35" s="9">
        <f t="shared" si="2"/>
        <v>92.96</v>
      </c>
    </row>
    <row r="36" spans="1:9" x14ac:dyDescent="0.25">
      <c r="A36" s="5">
        <v>530829</v>
      </c>
      <c r="B36" s="5" t="s">
        <v>38</v>
      </c>
      <c r="C36" s="6" t="s">
        <v>47</v>
      </c>
      <c r="D36" s="7" t="s">
        <v>22</v>
      </c>
      <c r="E36" s="7">
        <v>1</v>
      </c>
      <c r="F36" s="8">
        <v>78.66</v>
      </c>
      <c r="G36" s="9">
        <f t="shared" si="0"/>
        <v>78.66</v>
      </c>
      <c r="H36" s="9">
        <f t="shared" si="1"/>
        <v>9.4391999999999996</v>
      </c>
      <c r="I36" s="9">
        <f t="shared" si="2"/>
        <v>88.099199999999996</v>
      </c>
    </row>
    <row r="37" spans="1:9" x14ac:dyDescent="0.25">
      <c r="A37" s="5">
        <v>530829</v>
      </c>
      <c r="B37" s="5" t="s">
        <v>38</v>
      </c>
      <c r="C37" s="6" t="s">
        <v>48</v>
      </c>
      <c r="D37" s="7" t="s">
        <v>22</v>
      </c>
      <c r="E37" s="7">
        <v>1</v>
      </c>
      <c r="F37" s="8">
        <v>3.52</v>
      </c>
      <c r="G37" s="9">
        <f t="shared" si="0"/>
        <v>3.52</v>
      </c>
      <c r="H37" s="9">
        <f t="shared" si="1"/>
        <v>0.4224</v>
      </c>
      <c r="I37" s="9">
        <f t="shared" si="2"/>
        <v>3.9424000000000001</v>
      </c>
    </row>
    <row r="38" spans="1:9" x14ac:dyDescent="0.25">
      <c r="A38" s="5">
        <v>530829</v>
      </c>
      <c r="B38" s="5" t="s">
        <v>38</v>
      </c>
      <c r="C38" s="6" t="s">
        <v>49</v>
      </c>
      <c r="D38" s="7" t="s">
        <v>22</v>
      </c>
      <c r="E38" s="7">
        <v>1</v>
      </c>
      <c r="F38" s="8">
        <v>14.31</v>
      </c>
      <c r="G38" s="9">
        <f t="shared" si="0"/>
        <v>14.31</v>
      </c>
      <c r="H38" s="9">
        <f t="shared" si="1"/>
        <v>1.7172000000000001</v>
      </c>
      <c r="I38" s="9">
        <f t="shared" si="2"/>
        <v>16.027200000000001</v>
      </c>
    </row>
    <row r="39" spans="1:9" x14ac:dyDescent="0.25">
      <c r="A39" s="5">
        <v>530829</v>
      </c>
      <c r="B39" s="5" t="s">
        <v>38</v>
      </c>
      <c r="C39" s="6" t="s">
        <v>50</v>
      </c>
      <c r="D39" s="7" t="s">
        <v>22</v>
      </c>
      <c r="E39" s="7">
        <v>2</v>
      </c>
      <c r="F39" s="8">
        <v>58.93</v>
      </c>
      <c r="G39" s="9">
        <f t="shared" si="0"/>
        <v>117.86</v>
      </c>
      <c r="H39" s="9">
        <f t="shared" si="1"/>
        <v>14.1432</v>
      </c>
      <c r="I39" s="9">
        <f t="shared" si="2"/>
        <v>132.00319999999999</v>
      </c>
    </row>
    <row r="40" spans="1:9" x14ac:dyDescent="0.25">
      <c r="A40" s="5">
        <v>530829</v>
      </c>
      <c r="B40" s="5" t="s">
        <v>38</v>
      </c>
      <c r="C40" s="6" t="s">
        <v>51</v>
      </c>
      <c r="D40" s="7" t="s">
        <v>22</v>
      </c>
      <c r="E40" s="7">
        <v>2</v>
      </c>
      <c r="F40" s="8">
        <v>39.29</v>
      </c>
      <c r="G40" s="9">
        <f t="shared" si="0"/>
        <v>78.58</v>
      </c>
      <c r="H40" s="9">
        <f t="shared" si="1"/>
        <v>9.4295999999999989</v>
      </c>
      <c r="I40" s="9">
        <f t="shared" si="2"/>
        <v>88.009599999999992</v>
      </c>
    </row>
    <row r="41" spans="1:9" x14ac:dyDescent="0.25">
      <c r="A41" s="5">
        <v>530829</v>
      </c>
      <c r="B41" s="5" t="s">
        <v>38</v>
      </c>
      <c r="C41" s="6" t="s">
        <v>52</v>
      </c>
      <c r="D41" s="7" t="s">
        <v>22</v>
      </c>
      <c r="E41" s="7">
        <v>2</v>
      </c>
      <c r="F41" s="8">
        <v>22.23</v>
      </c>
      <c r="G41" s="9">
        <f t="shared" si="0"/>
        <v>44.46</v>
      </c>
      <c r="H41" s="9">
        <f t="shared" si="1"/>
        <v>5.3351999999999995</v>
      </c>
      <c r="I41" s="9">
        <f t="shared" si="2"/>
        <v>49.795200000000001</v>
      </c>
    </row>
    <row r="42" spans="1:9" x14ac:dyDescent="0.25">
      <c r="A42" s="5">
        <v>530829</v>
      </c>
      <c r="B42" s="5" t="s">
        <v>38</v>
      </c>
      <c r="C42" s="6" t="s">
        <v>53</v>
      </c>
      <c r="D42" s="7" t="s">
        <v>22</v>
      </c>
      <c r="E42" s="7">
        <v>2</v>
      </c>
      <c r="F42" s="8">
        <v>14.82</v>
      </c>
      <c r="G42" s="9">
        <f t="shared" si="0"/>
        <v>29.64</v>
      </c>
      <c r="H42" s="9">
        <f t="shared" si="1"/>
        <v>3.5568</v>
      </c>
      <c r="I42" s="9">
        <f t="shared" si="2"/>
        <v>33.196800000000003</v>
      </c>
    </row>
    <row r="43" spans="1:9" x14ac:dyDescent="0.25">
      <c r="A43" s="5">
        <v>530829</v>
      </c>
      <c r="B43" s="5" t="s">
        <v>38</v>
      </c>
      <c r="C43" s="6" t="s">
        <v>54</v>
      </c>
      <c r="D43" s="7" t="s">
        <v>22</v>
      </c>
      <c r="E43" s="7">
        <v>3</v>
      </c>
      <c r="F43" s="8">
        <v>13.32</v>
      </c>
      <c r="G43" s="9">
        <f t="shared" si="0"/>
        <v>39.96</v>
      </c>
      <c r="H43" s="9">
        <f t="shared" si="1"/>
        <v>4.7952000000000004</v>
      </c>
      <c r="I43" s="9">
        <f t="shared" si="2"/>
        <v>44.755200000000002</v>
      </c>
    </row>
    <row r="44" spans="1:9" x14ac:dyDescent="0.25">
      <c r="A44" s="5">
        <v>530829</v>
      </c>
      <c r="B44" s="5" t="s">
        <v>38</v>
      </c>
      <c r="C44" s="6" t="s">
        <v>55</v>
      </c>
      <c r="D44" s="7" t="s">
        <v>22</v>
      </c>
      <c r="E44" s="7">
        <v>3</v>
      </c>
      <c r="F44" s="8">
        <v>18.23</v>
      </c>
      <c r="G44" s="9">
        <f t="shared" si="0"/>
        <v>54.69</v>
      </c>
      <c r="H44" s="9">
        <f t="shared" si="1"/>
        <v>6.5627999999999993</v>
      </c>
      <c r="I44" s="9">
        <f t="shared" si="2"/>
        <v>61.252799999999993</v>
      </c>
    </row>
    <row r="45" spans="1:9" x14ac:dyDescent="0.25">
      <c r="A45" s="5">
        <v>530829</v>
      </c>
      <c r="B45" s="5" t="s">
        <v>38</v>
      </c>
      <c r="C45" s="6" t="s">
        <v>56</v>
      </c>
      <c r="D45" s="7" t="s">
        <v>22</v>
      </c>
      <c r="E45" s="7">
        <v>3</v>
      </c>
      <c r="F45" s="8">
        <v>23</v>
      </c>
      <c r="G45" s="9">
        <f t="shared" si="0"/>
        <v>69</v>
      </c>
      <c r="H45" s="9">
        <f t="shared" si="1"/>
        <v>8.2799999999999994</v>
      </c>
      <c r="I45" s="9">
        <f t="shared" si="2"/>
        <v>77.28</v>
      </c>
    </row>
    <row r="46" spans="1:9" x14ac:dyDescent="0.25">
      <c r="A46" s="5">
        <v>530829</v>
      </c>
      <c r="B46" s="5" t="s">
        <v>38</v>
      </c>
      <c r="C46" s="6" t="s">
        <v>57</v>
      </c>
      <c r="D46" s="7" t="s">
        <v>22</v>
      </c>
      <c r="E46" s="7">
        <v>2</v>
      </c>
      <c r="F46" s="8">
        <v>15.65</v>
      </c>
      <c r="G46" s="9">
        <f t="shared" si="0"/>
        <v>31.3</v>
      </c>
      <c r="H46" s="9">
        <f t="shared" si="1"/>
        <v>3.7559999999999998</v>
      </c>
      <c r="I46" s="9">
        <f t="shared" si="2"/>
        <v>35.055999999999997</v>
      </c>
    </row>
    <row r="47" spans="1:9" x14ac:dyDescent="0.25">
      <c r="A47" s="5">
        <v>530829</v>
      </c>
      <c r="B47" s="5" t="s">
        <v>38</v>
      </c>
      <c r="C47" s="6" t="s">
        <v>58</v>
      </c>
      <c r="D47" s="7" t="s">
        <v>22</v>
      </c>
      <c r="E47" s="7">
        <v>2</v>
      </c>
      <c r="F47" s="8">
        <v>19.23</v>
      </c>
      <c r="G47" s="9">
        <f t="shared" si="0"/>
        <v>38.46</v>
      </c>
      <c r="H47" s="9">
        <f t="shared" si="1"/>
        <v>4.6151999999999997</v>
      </c>
      <c r="I47" s="9">
        <f t="shared" si="2"/>
        <v>43.075200000000002</v>
      </c>
    </row>
    <row r="48" spans="1:9" x14ac:dyDescent="0.25">
      <c r="A48" s="5">
        <v>530829</v>
      </c>
      <c r="B48" s="5" t="s">
        <v>38</v>
      </c>
      <c r="C48" s="6" t="s">
        <v>59</v>
      </c>
      <c r="D48" s="7" t="s">
        <v>22</v>
      </c>
      <c r="E48" s="7">
        <v>2</v>
      </c>
      <c r="F48" s="8">
        <v>21.46</v>
      </c>
      <c r="G48" s="9">
        <f t="shared" si="0"/>
        <v>42.92</v>
      </c>
      <c r="H48" s="9">
        <f t="shared" si="1"/>
        <v>5.1504000000000003</v>
      </c>
      <c r="I48" s="9">
        <f t="shared" si="2"/>
        <v>48.070399999999999</v>
      </c>
    </row>
    <row r="49" spans="1:9" ht="16.5" thickBot="1" x14ac:dyDescent="0.3">
      <c r="A49" s="21" t="s">
        <v>21</v>
      </c>
      <c r="B49" s="22"/>
      <c r="C49" s="22"/>
      <c r="D49" s="22"/>
      <c r="E49" s="22"/>
      <c r="F49" s="23"/>
      <c r="G49" s="10">
        <f>SUM(G30:G48)</f>
        <v>815.00999999999988</v>
      </c>
      <c r="H49" s="10">
        <f>SUM(H30:H48)</f>
        <v>97.801199999999994</v>
      </c>
      <c r="I49" s="10">
        <f>SUM(I30:I48)</f>
        <v>912.81119999999999</v>
      </c>
    </row>
    <row r="50" spans="1:9" ht="18.75" thickBot="1" x14ac:dyDescent="0.3">
      <c r="A50" s="32" t="s">
        <v>35</v>
      </c>
      <c r="B50" s="33"/>
      <c r="C50" s="33"/>
      <c r="D50" s="33"/>
      <c r="E50" s="33"/>
      <c r="F50" s="33"/>
      <c r="G50" s="33"/>
      <c r="H50" s="33"/>
      <c r="I50" s="34"/>
    </row>
    <row r="51" spans="1:9" ht="15.75" x14ac:dyDescent="0.25">
      <c r="A51" s="1" t="s">
        <v>8</v>
      </c>
      <c r="B51" s="1" t="s">
        <v>37</v>
      </c>
      <c r="C51" s="2" t="s">
        <v>9</v>
      </c>
      <c r="D51" s="3" t="s">
        <v>10</v>
      </c>
      <c r="E51" s="3" t="s">
        <v>11</v>
      </c>
      <c r="F51" s="3" t="s">
        <v>12</v>
      </c>
      <c r="G51" s="4" t="s">
        <v>13</v>
      </c>
      <c r="H51" s="4" t="s">
        <v>14</v>
      </c>
      <c r="I51" s="4" t="s">
        <v>15</v>
      </c>
    </row>
    <row r="52" spans="1:9" x14ac:dyDescent="0.25">
      <c r="A52" s="5">
        <v>840104</v>
      </c>
      <c r="B52" s="5" t="s">
        <v>38</v>
      </c>
      <c r="C52" s="6" t="s">
        <v>60</v>
      </c>
      <c r="D52" s="7" t="s">
        <v>22</v>
      </c>
      <c r="E52" s="7">
        <v>1</v>
      </c>
      <c r="F52" s="8">
        <v>124.19</v>
      </c>
      <c r="G52" s="9">
        <f>+E52*F52</f>
        <v>124.19</v>
      </c>
      <c r="H52" s="9">
        <f>+G52*0.12</f>
        <v>14.902799999999999</v>
      </c>
      <c r="I52" s="9">
        <f>+G52+H52</f>
        <v>139.09280000000001</v>
      </c>
    </row>
    <row r="53" spans="1:9" x14ac:dyDescent="0.25">
      <c r="A53" s="5">
        <v>840104</v>
      </c>
      <c r="B53" s="5" t="s">
        <v>38</v>
      </c>
      <c r="C53" s="14" t="s">
        <v>64</v>
      </c>
      <c r="D53" s="7" t="s">
        <v>22</v>
      </c>
      <c r="E53" s="7">
        <v>1</v>
      </c>
      <c r="F53" s="8">
        <v>222.75</v>
      </c>
      <c r="G53" s="9">
        <f>+E53*F53</f>
        <v>222.75</v>
      </c>
      <c r="H53" s="9">
        <f>+G53*0.12</f>
        <v>26.73</v>
      </c>
      <c r="I53" s="9">
        <f>+G53+H53</f>
        <v>249.48</v>
      </c>
    </row>
    <row r="54" spans="1:9" x14ac:dyDescent="0.25">
      <c r="A54" s="5">
        <v>840104</v>
      </c>
      <c r="B54" s="5" t="s">
        <v>38</v>
      </c>
      <c r="C54" s="14" t="s">
        <v>61</v>
      </c>
      <c r="D54" s="7" t="s">
        <v>22</v>
      </c>
      <c r="E54" s="7">
        <v>1</v>
      </c>
      <c r="F54" s="8">
        <v>354.7</v>
      </c>
      <c r="G54" s="9">
        <f>+E54*F54</f>
        <v>354.7</v>
      </c>
      <c r="H54" s="9">
        <f>+G54*0.12</f>
        <v>42.564</v>
      </c>
      <c r="I54" s="9">
        <f>+G54+H54</f>
        <v>397.26400000000001</v>
      </c>
    </row>
    <row r="55" spans="1:9" x14ac:dyDescent="0.25">
      <c r="A55" s="5">
        <v>840104</v>
      </c>
      <c r="B55" s="5" t="s">
        <v>38</v>
      </c>
      <c r="C55" s="14" t="s">
        <v>65</v>
      </c>
      <c r="D55" s="7" t="s">
        <v>22</v>
      </c>
      <c r="E55" s="7">
        <v>1</v>
      </c>
      <c r="F55" s="8">
        <v>193.49</v>
      </c>
      <c r="G55" s="9">
        <f>+E55*F55</f>
        <v>193.49</v>
      </c>
      <c r="H55" s="9">
        <f>+G55*0.12</f>
        <v>23.218800000000002</v>
      </c>
      <c r="I55" s="9">
        <f>+G55+H55</f>
        <v>216.7088</v>
      </c>
    </row>
    <row r="56" spans="1:9" ht="16.5" thickBot="1" x14ac:dyDescent="0.3">
      <c r="A56" s="11"/>
      <c r="B56" s="11"/>
      <c r="C56" s="41" t="s">
        <v>36</v>
      </c>
      <c r="D56" s="41"/>
      <c r="E56" s="41"/>
      <c r="F56" s="41"/>
      <c r="G56" s="13">
        <f>SUM(G52:G55)</f>
        <v>895.13</v>
      </c>
      <c r="H56" s="13">
        <f>SUM(H52:H55)</f>
        <v>107.4156</v>
      </c>
      <c r="I56" s="13">
        <f>SUM(I52:I55)</f>
        <v>1002.5456</v>
      </c>
    </row>
    <row r="57" spans="1:9" ht="21" thickBot="1" x14ac:dyDescent="0.3">
      <c r="A57" s="42" t="s">
        <v>17</v>
      </c>
      <c r="B57" s="43"/>
      <c r="C57" s="43"/>
      <c r="D57" s="43"/>
      <c r="E57" s="43"/>
      <c r="F57" s="43"/>
      <c r="G57" s="15">
        <f>+G56+G27+G23+G19+G11+G49</f>
        <v>2450.5</v>
      </c>
      <c r="H57" s="16">
        <f t="shared" ref="H57:I57" si="3">+H56+H27+H23+H19+H11+H49</f>
        <v>291.95999999999998</v>
      </c>
      <c r="I57" s="17">
        <f t="shared" si="3"/>
        <v>2742.46</v>
      </c>
    </row>
  </sheetData>
  <mergeCells count="19">
    <mergeCell ref="A49:F49"/>
    <mergeCell ref="A50:I50"/>
    <mergeCell ref="C56:F56"/>
    <mergeCell ref="A57:F57"/>
    <mergeCell ref="A20:I20"/>
    <mergeCell ref="A23:F23"/>
    <mergeCell ref="A24:I24"/>
    <mergeCell ref="A27:F27"/>
    <mergeCell ref="A28:I28"/>
    <mergeCell ref="A19:F19"/>
    <mergeCell ref="A1:I1"/>
    <mergeCell ref="C6:I6"/>
    <mergeCell ref="A8:I8"/>
    <mergeCell ref="A11:F11"/>
    <mergeCell ref="A12:I12"/>
    <mergeCell ref="A5:I5"/>
    <mergeCell ref="A2:I2"/>
    <mergeCell ref="A3:I3"/>
    <mergeCell ref="A4:I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CV SEMILLA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PULUPA CASTRO</dc:creator>
  <cp:lastModifiedBy>MONICA ALEXANDRA PULUPA CASTRO</cp:lastModifiedBy>
  <dcterms:created xsi:type="dcterms:W3CDTF">2018-03-05T19:46:52Z</dcterms:created>
  <dcterms:modified xsi:type="dcterms:W3CDTF">2018-05-21T20:34:59Z</dcterms:modified>
</cp:coreProperties>
</file>